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\Desktop\＃＃＃フォームデータ\ADV\"/>
    </mc:Choice>
  </mc:AlternateContent>
  <bookViews>
    <workbookView xWindow="0" yWindow="0" windowWidth="22770" windowHeight="113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1" l="1"/>
  <c r="E94" i="1"/>
  <c r="E93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<sst xmlns="http://schemas.openxmlformats.org/spreadsheetml/2006/main" count="214" uniqueCount="124">
  <si>
    <t>＜対象期間　2020年12月31日まで有効＞</t>
    <rPh sb="19" eb="21">
      <t>ユウコウ</t>
    </rPh>
    <phoneticPr fontId="3"/>
  </si>
  <si>
    <t>登録日</t>
  </si>
  <si>
    <t>氏名</t>
  </si>
  <si>
    <t>性別</t>
  </si>
  <si>
    <t>競技者登録</t>
  </si>
  <si>
    <t>谷川友太</t>
  </si>
  <si>
    <t>男</t>
  </si>
  <si>
    <t>南河駿</t>
  </si>
  <si>
    <t>上島浩平</t>
  </si>
  <si>
    <t>柳川梓</t>
    <phoneticPr fontId="3"/>
  </si>
  <si>
    <t>女</t>
  </si>
  <si>
    <t>祖父江有祐</t>
  </si>
  <si>
    <t>種市雅也</t>
  </si>
  <si>
    <t>池陽平</t>
  </si>
  <si>
    <t>江幡禎子</t>
  </si>
  <si>
    <t>増澤すず</t>
  </si>
  <si>
    <t>佐藤遼平</t>
  </si>
  <si>
    <t>小笠原鈴奈</t>
  </si>
  <si>
    <t>川名竣介</t>
  </si>
  <si>
    <t>小比賀草太</t>
  </si>
  <si>
    <t>皆川美紀子</t>
  </si>
  <si>
    <t>上島じゅ菜</t>
  </si>
  <si>
    <t>堀田遼</t>
  </si>
  <si>
    <t>松本萌恵</t>
  </si>
  <si>
    <t>尾崎弘和</t>
  </si>
  <si>
    <t>石井柚花</t>
  </si>
  <si>
    <t>入江啓至</t>
  </si>
  <si>
    <t>寺嶋謙一郎</t>
  </si>
  <si>
    <t>戸上直哉</t>
  </si>
  <si>
    <t>藤澤達也</t>
  </si>
  <si>
    <t>大栗由希</t>
  </si>
  <si>
    <t>伊藤元春</t>
  </si>
  <si>
    <t>長縄知晃</t>
  </si>
  <si>
    <t>森清星也</t>
  </si>
  <si>
    <t>出田涼子</t>
  </si>
  <si>
    <t>清水嘉人</t>
  </si>
  <si>
    <t>新井宏美</t>
  </si>
  <si>
    <t>猪股紗如</t>
  </si>
  <si>
    <t>池田匠</t>
  </si>
  <si>
    <t>佐藤珠有</t>
  </si>
  <si>
    <t>山本美沙</t>
  </si>
  <si>
    <t>小牧弘季</t>
  </si>
  <si>
    <t>伊庭しづる</t>
  </si>
  <si>
    <t>松澤俊行</t>
  </si>
  <si>
    <t>伊地知淳</t>
  </si>
  <si>
    <t>森創之介</t>
  </si>
  <si>
    <t>古田島鈴音</t>
  </si>
  <si>
    <t>尾藤碩</t>
  </si>
  <si>
    <t>永山遼真</t>
  </si>
  <si>
    <t>平岩伊武季</t>
  </si>
  <si>
    <t>寺垣内航</t>
  </si>
  <si>
    <t>清水優里</t>
  </si>
  <si>
    <t>桃井陽佑</t>
  </si>
  <si>
    <t>福井陽貴</t>
  </si>
  <si>
    <t>牧戸悠生</t>
  </si>
  <si>
    <t>104-24-049</t>
    <phoneticPr fontId="3"/>
  </si>
  <si>
    <t>高橋茉莉奈</t>
  </si>
  <si>
    <t>加納尚子</t>
  </si>
  <si>
    <t>橘孝祐</t>
  </si>
  <si>
    <t>立松空</t>
  </si>
  <si>
    <t>阿部悠</t>
  </si>
  <si>
    <t>山岸夏希</t>
  </si>
  <si>
    <t>衣笠匠斗</t>
  </si>
  <si>
    <t>久米慧</t>
  </si>
  <si>
    <t>名雪青葉</t>
  </si>
  <si>
    <t>松尾怜治</t>
  </si>
  <si>
    <t>小野澤清楓</t>
  </si>
  <si>
    <t>加藤涼子</t>
  </si>
  <si>
    <t>山賀千尋</t>
  </si>
  <si>
    <t>清水俊祐</t>
  </si>
  <si>
    <t>早川正真</t>
  </si>
  <si>
    <t>羽田拓真</t>
  </si>
  <si>
    <t>猪俣祐貴</t>
  </si>
  <si>
    <t>二俣真</t>
  </si>
  <si>
    <t>岡田航太朗</t>
  </si>
  <si>
    <t>根本啓介</t>
  </si>
  <si>
    <t xml:space="preserve"> 　お問い合わせは　kyouka@orienteer.jp まで</t>
    <phoneticPr fontId="2"/>
  </si>
  <si>
    <t>松下睦生</t>
  </si>
  <si>
    <t>松本敬</t>
  </si>
  <si>
    <t>朝間玲羽</t>
  </si>
  <si>
    <t>コンウェイ安太武</t>
    <phoneticPr fontId="3"/>
  </si>
  <si>
    <t>宮本樹</t>
  </si>
  <si>
    <t>落合英那</t>
  </si>
  <si>
    <t>福室凛</t>
    <phoneticPr fontId="3"/>
  </si>
  <si>
    <t>稲毛日菜子</t>
  </si>
  <si>
    <t>岩﨑佑美</t>
    <phoneticPr fontId="3"/>
  </si>
  <si>
    <t>結城克哉</t>
  </si>
  <si>
    <t>吉岡皆那人</t>
    <phoneticPr fontId="3"/>
  </si>
  <si>
    <t>近藤花保</t>
  </si>
  <si>
    <t>12月18日現在</t>
    <rPh sb="2" eb="3">
      <t>ガツ</t>
    </rPh>
    <rPh sb="5" eb="6">
      <t>ニチ</t>
    </rPh>
    <phoneticPr fontId="3"/>
  </si>
  <si>
    <t>登録番号</t>
    <rPh sb="0" eb="2">
      <t>トウロク</t>
    </rPh>
    <rPh sb="2" eb="4">
      <t>バンゴウ</t>
    </rPh>
    <phoneticPr fontId="2"/>
  </si>
  <si>
    <t>高橋裕貴</t>
    <phoneticPr fontId="3"/>
  </si>
  <si>
    <t>山田大暉</t>
    <phoneticPr fontId="3"/>
  </si>
  <si>
    <t>山崎嘉津人</t>
  </si>
  <si>
    <t>100-13-847</t>
  </si>
  <si>
    <t>ばうまんせばすちゃん</t>
  </si>
  <si>
    <t>196-08-275</t>
  </si>
  <si>
    <t>今井里奈</t>
  </si>
  <si>
    <t>200-23-803</t>
  </si>
  <si>
    <t>富田健生</t>
  </si>
  <si>
    <t>102-11-015</t>
  </si>
  <si>
    <t>前田裕太</t>
  </si>
  <si>
    <t>182-23-250</t>
  </si>
  <si>
    <t>入江龍成</t>
  </si>
  <si>
    <t>100-13-834</t>
  </si>
  <si>
    <t>平岡丈</t>
  </si>
  <si>
    <t>100-26-808</t>
  </si>
  <si>
    <t>吉田菜々子</t>
  </si>
  <si>
    <t>200-13-001</t>
  </si>
  <si>
    <t>佐藤隆</t>
  </si>
  <si>
    <t>100-13-852</t>
  </si>
  <si>
    <t>栗山ももこ</t>
    <phoneticPr fontId="2"/>
  </si>
  <si>
    <t>山田峻大</t>
  </si>
  <si>
    <t>高木一人</t>
  </si>
  <si>
    <t>遠藤颯汰</t>
    <phoneticPr fontId="2"/>
  </si>
  <si>
    <t>102-11-062</t>
  </si>
  <si>
    <t>中野海斗</t>
    <rPh sb="0" eb="1">
      <t>ナカ</t>
    </rPh>
    <rPh sb="1" eb="2">
      <t>ノ</t>
    </rPh>
    <rPh sb="2" eb="3">
      <t>カイ</t>
    </rPh>
    <rPh sb="3" eb="4">
      <t>ト</t>
    </rPh>
    <phoneticPr fontId="2"/>
  </si>
  <si>
    <t>100-28-801</t>
    <phoneticPr fontId="2"/>
  </si>
  <si>
    <t>鈴木遼賀</t>
    <phoneticPr fontId="2"/>
  </si>
  <si>
    <t>武石瑞季</t>
    <phoneticPr fontId="2"/>
  </si>
  <si>
    <t>脇田耀介</t>
    <phoneticPr fontId="2"/>
  </si>
  <si>
    <t>清古光</t>
    <phoneticPr fontId="2"/>
  </si>
  <si>
    <t>※下記の方々は登録料未納のため登録が完了しておりません。</t>
    <rPh sb="7" eb="9">
      <t>トウロク</t>
    </rPh>
    <rPh sb="9" eb="10">
      <t>リョウ</t>
    </rPh>
    <rPh sb="10" eb="12">
      <t>ミノウ</t>
    </rPh>
    <rPh sb="15" eb="17">
      <t>トウロク</t>
    </rPh>
    <phoneticPr fontId="2"/>
  </si>
  <si>
    <t>2020年度 アドバンスト登録選手</t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</si>
</sst>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1">
    <font>
      <sz val="11"/>
      <color theme="1"/>
      <name val="ＭＳ Ｐゴシック"/>
      <family val="2"/>
      <charset val="128"/>
      <scheme val="minor"/>
    </font>
    <font>
      <b/>
      <sz val="14"/>
      <color indexed="8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6.5"/>
      <color indexed="8"/>
      <name val="メイリオ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center" vertical="top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9"/>
  <sheetViews>
    <sheetView tabSelected="1" workbookViewId="0">
      <selection activeCell="O87" sqref="O87"/>
    </sheetView>
  </sheetViews>
  <sheetFormatPr defaultRowHeight="13.5"/>
  <cols>
    <col min="1" max="1" width="9.375" customWidth="1"/>
    <col min="2" max="2" width="15.125" customWidth="1"/>
    <col min="3" max="3" width="16.625" customWidth="1"/>
    <col min="4" max="4" width="7" customWidth="1"/>
    <col min="5" max="5" width="14.75" customWidth="1"/>
  </cols>
  <sheetData>
    <row r="2" spans="1:5" ht="22.5">
      <c r="A2" s="15" t="s">
        <v>123</v>
      </c>
      <c r="B2" s="15"/>
      <c r="C2" s="15"/>
      <c r="D2" s="15"/>
      <c r="E2" s="15"/>
    </row>
    <row r="3" spans="1:5" ht="8.25" customHeight="1">
      <c r="A3" s="1"/>
      <c r="B3" s="1"/>
      <c r="C3" s="1"/>
      <c r="D3" s="1"/>
      <c r="E3" s="2"/>
    </row>
    <row r="4" spans="1:5">
      <c r="A4" s="3" t="s">
        <v>0</v>
      </c>
      <c r="B4" s="4"/>
      <c r="C4" s="3"/>
      <c r="D4" s="3"/>
      <c r="E4" s="2" t="s">
        <v>89</v>
      </c>
    </row>
    <row r="5" spans="1:5">
      <c r="A5" s="5" t="s">
        <v>90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>
      <c r="A6" s="6">
        <v>1</v>
      </c>
      <c r="B6" s="7">
        <v>43825.834398148145</v>
      </c>
      <c r="C6" s="8" t="s">
        <v>5</v>
      </c>
      <c r="D6" s="6" t="s">
        <v>6</v>
      </c>
      <c r="E6" s="6" t="str">
        <f>"187-23-106"</f>
        <v>187-23-106</v>
      </c>
    </row>
    <row r="7" spans="1:5">
      <c r="A7" s="6">
        <v>2</v>
      </c>
      <c r="B7" s="7">
        <v>43825.859201388892</v>
      </c>
      <c r="C7" s="8" t="s">
        <v>7</v>
      </c>
      <c r="D7" s="6" t="s">
        <v>6</v>
      </c>
      <c r="E7" s="6" t="str">
        <f>"195-23-817"</f>
        <v>195-23-817</v>
      </c>
    </row>
    <row r="8" spans="1:5">
      <c r="A8" s="6">
        <v>3</v>
      </c>
      <c r="B8" s="7">
        <v>43825.935763888891</v>
      </c>
      <c r="C8" s="8" t="s">
        <v>91</v>
      </c>
      <c r="D8" s="6" t="s">
        <v>6</v>
      </c>
      <c r="E8" s="6" t="str">
        <f>"104-13-002"</f>
        <v>104-13-002</v>
      </c>
    </row>
    <row r="9" spans="1:5">
      <c r="A9" s="6">
        <v>4</v>
      </c>
      <c r="B9" s="7">
        <v>43825.936562499999</v>
      </c>
      <c r="C9" s="8" t="s">
        <v>8</v>
      </c>
      <c r="D9" s="6" t="s">
        <v>6</v>
      </c>
      <c r="E9" s="6" t="str">
        <f>"195-14-418"</f>
        <v>195-14-418</v>
      </c>
    </row>
    <row r="10" spans="1:5">
      <c r="A10" s="6">
        <v>5</v>
      </c>
      <c r="B10" s="7">
        <v>43825.955370370371</v>
      </c>
      <c r="C10" s="8" t="s">
        <v>9</v>
      </c>
      <c r="D10" s="6" t="s">
        <v>10</v>
      </c>
      <c r="E10" s="6" t="str">
        <f>"290-12-003"</f>
        <v>290-12-003</v>
      </c>
    </row>
    <row r="11" spans="1:5">
      <c r="A11" s="6">
        <v>6</v>
      </c>
      <c r="B11" s="7">
        <v>43826.217673611114</v>
      </c>
      <c r="C11" s="8" t="s">
        <v>11</v>
      </c>
      <c r="D11" s="6" t="s">
        <v>6</v>
      </c>
      <c r="E11" s="6" t="str">
        <f>"100-08-804"</f>
        <v>100-08-804</v>
      </c>
    </row>
    <row r="12" spans="1:5">
      <c r="A12" s="6">
        <v>7</v>
      </c>
      <c r="B12" s="7">
        <v>43826.59107638889</v>
      </c>
      <c r="C12" s="8" t="s">
        <v>12</v>
      </c>
      <c r="D12" s="6" t="s">
        <v>6</v>
      </c>
      <c r="E12" s="6" t="str">
        <f>"196-23-820"</f>
        <v>196-23-820</v>
      </c>
    </row>
    <row r="13" spans="1:5">
      <c r="A13" s="6">
        <v>8</v>
      </c>
      <c r="B13" s="7">
        <v>43826.600381944445</v>
      </c>
      <c r="C13" s="8" t="s">
        <v>13</v>
      </c>
      <c r="D13" s="6" t="s">
        <v>6</v>
      </c>
      <c r="E13" s="6" t="str">
        <f>"183-14-414"</f>
        <v>183-14-414</v>
      </c>
    </row>
    <row r="14" spans="1:5">
      <c r="A14" s="6">
        <v>9</v>
      </c>
      <c r="B14" s="7">
        <v>43827.757986111108</v>
      </c>
      <c r="C14" s="8" t="s">
        <v>14</v>
      </c>
      <c r="D14" s="6" t="s">
        <v>10</v>
      </c>
      <c r="E14" s="6" t="str">
        <f>"286-13-001"</f>
        <v>286-13-001</v>
      </c>
    </row>
    <row r="15" spans="1:5">
      <c r="A15" s="6">
        <v>10</v>
      </c>
      <c r="B15" s="7">
        <v>43828.410162037035</v>
      </c>
      <c r="C15" s="8" t="s">
        <v>15</v>
      </c>
      <c r="D15" s="6" t="s">
        <v>10</v>
      </c>
      <c r="E15" s="6" t="str">
        <f>"297-08-804"</f>
        <v>297-08-804</v>
      </c>
    </row>
    <row r="16" spans="1:5">
      <c r="A16" s="6">
        <v>11</v>
      </c>
      <c r="B16" s="7">
        <v>43828.519016203703</v>
      </c>
      <c r="C16" s="8" t="s">
        <v>16</v>
      </c>
      <c r="D16" s="6" t="s">
        <v>6</v>
      </c>
      <c r="E16" s="6" t="str">
        <f>"196-23-819"</f>
        <v>196-23-819</v>
      </c>
    </row>
    <row r="17" spans="1:5">
      <c r="A17" s="6">
        <v>12</v>
      </c>
      <c r="B17" s="7">
        <v>43829.474953703706</v>
      </c>
      <c r="C17" s="8" t="s">
        <v>17</v>
      </c>
      <c r="D17" s="6" t="s">
        <v>10</v>
      </c>
      <c r="E17" s="6" t="str">
        <f>"205-13-003"</f>
        <v>205-13-003</v>
      </c>
    </row>
    <row r="18" spans="1:5">
      <c r="A18" s="6">
        <v>13</v>
      </c>
      <c r="B18" s="7">
        <v>43829.555810185186</v>
      </c>
      <c r="C18" s="8" t="s">
        <v>18</v>
      </c>
      <c r="D18" s="6" t="s">
        <v>6</v>
      </c>
      <c r="E18" s="6" t="str">
        <f>"195-13-860"</f>
        <v>195-13-860</v>
      </c>
    </row>
    <row r="19" spans="1:5">
      <c r="A19" s="6">
        <v>14</v>
      </c>
      <c r="B19" s="7">
        <v>43829.93105324074</v>
      </c>
      <c r="C19" s="8" t="s">
        <v>19</v>
      </c>
      <c r="D19" s="6" t="s">
        <v>6</v>
      </c>
      <c r="E19" s="6" t="str">
        <f>"106-33-701"</f>
        <v>106-33-701</v>
      </c>
    </row>
    <row r="20" spans="1:5">
      <c r="A20" s="6">
        <v>15</v>
      </c>
      <c r="B20" s="7">
        <v>43830.348657407405</v>
      </c>
      <c r="C20" s="8" t="s">
        <v>20</v>
      </c>
      <c r="D20" s="6" t="s">
        <v>10</v>
      </c>
      <c r="E20" s="6" t="str">
        <f>"281-11-136"</f>
        <v>281-11-136</v>
      </c>
    </row>
    <row r="21" spans="1:5">
      <c r="A21" s="6">
        <v>16</v>
      </c>
      <c r="B21" s="7">
        <v>43830.69699074074</v>
      </c>
      <c r="C21" s="8" t="s">
        <v>21</v>
      </c>
      <c r="D21" s="6" t="s">
        <v>10</v>
      </c>
      <c r="E21" s="6" t="str">
        <f>"299-13-823"</f>
        <v>299-13-823</v>
      </c>
    </row>
    <row r="22" spans="1:5">
      <c r="A22" s="6">
        <v>17</v>
      </c>
      <c r="B22" s="7">
        <v>43831.667361111111</v>
      </c>
      <c r="C22" s="8" t="s">
        <v>22</v>
      </c>
      <c r="D22" s="6" t="s">
        <v>6</v>
      </c>
      <c r="E22" s="6" t="str">
        <f>"190-23-209"</f>
        <v>190-23-209</v>
      </c>
    </row>
    <row r="23" spans="1:5">
      <c r="A23" s="6">
        <v>18</v>
      </c>
      <c r="B23" s="7">
        <v>43831.932083333333</v>
      </c>
      <c r="C23" s="8" t="s">
        <v>23</v>
      </c>
      <c r="D23" s="6" t="s">
        <v>10</v>
      </c>
      <c r="E23" s="6" t="str">
        <f>"200-28-806"</f>
        <v>200-28-806</v>
      </c>
    </row>
    <row r="24" spans="1:5">
      <c r="A24" s="6">
        <v>19</v>
      </c>
      <c r="B24" s="7">
        <v>43832.566550925927</v>
      </c>
      <c r="C24" s="8" t="s">
        <v>24</v>
      </c>
      <c r="D24" s="6" t="s">
        <v>6</v>
      </c>
      <c r="E24" s="6" t="str">
        <f>"191-19-018"</f>
        <v>191-19-018</v>
      </c>
    </row>
    <row r="25" spans="1:5">
      <c r="A25" s="6">
        <v>20</v>
      </c>
      <c r="B25" s="7">
        <v>43832.884548611109</v>
      </c>
      <c r="C25" s="8" t="s">
        <v>25</v>
      </c>
      <c r="D25" s="6" t="s">
        <v>10</v>
      </c>
      <c r="E25" s="6" t="str">
        <f>"207-33-001"</f>
        <v>207-33-001</v>
      </c>
    </row>
    <row r="26" spans="1:5">
      <c r="A26" s="6">
        <v>21</v>
      </c>
      <c r="B26" s="7">
        <v>43832.917303240742</v>
      </c>
      <c r="C26" s="8" t="s">
        <v>26</v>
      </c>
      <c r="D26" s="6" t="s">
        <v>6</v>
      </c>
      <c r="E26" s="6" t="str">
        <f>"106-14-417"</f>
        <v>106-14-417</v>
      </c>
    </row>
    <row r="27" spans="1:5">
      <c r="A27" s="6">
        <v>22</v>
      </c>
      <c r="B27" s="7">
        <v>43833.459479166668</v>
      </c>
      <c r="C27" s="8" t="s">
        <v>27</v>
      </c>
      <c r="D27" s="6" t="s">
        <v>6</v>
      </c>
      <c r="E27" s="6" t="str">
        <f>"103-13-001"</f>
        <v>103-13-001</v>
      </c>
    </row>
    <row r="28" spans="1:5">
      <c r="A28" s="6">
        <v>23</v>
      </c>
      <c r="B28" s="7">
        <v>43834.553159722222</v>
      </c>
      <c r="C28" s="8" t="s">
        <v>28</v>
      </c>
      <c r="D28" s="6" t="s">
        <v>6</v>
      </c>
      <c r="E28" s="6" t="str">
        <f>"193-23-123"</f>
        <v>193-23-123</v>
      </c>
    </row>
    <row r="29" spans="1:5">
      <c r="A29" s="6">
        <v>24</v>
      </c>
      <c r="B29" s="7">
        <v>43834.927986111114</v>
      </c>
      <c r="C29" s="8" t="s">
        <v>29</v>
      </c>
      <c r="D29" s="6" t="s">
        <v>6</v>
      </c>
      <c r="E29" s="6" t="str">
        <f>"100-13-803"</f>
        <v>100-13-803</v>
      </c>
    </row>
    <row r="30" spans="1:5">
      <c r="A30" s="6">
        <v>25</v>
      </c>
      <c r="B30" s="7">
        <v>43834.960497685184</v>
      </c>
      <c r="C30" s="8" t="s">
        <v>30</v>
      </c>
      <c r="D30" s="6" t="s">
        <v>10</v>
      </c>
      <c r="E30" s="6" t="str">
        <f>"298-08-808"</f>
        <v>298-08-808</v>
      </c>
    </row>
    <row r="31" spans="1:5">
      <c r="A31" s="6">
        <v>26</v>
      </c>
      <c r="B31" s="7">
        <v>43834.970173611109</v>
      </c>
      <c r="C31" s="8" t="s">
        <v>31</v>
      </c>
      <c r="D31" s="6" t="s">
        <v>6</v>
      </c>
      <c r="E31" s="6" t="str">
        <f>"199-13-816"</f>
        <v>199-13-816</v>
      </c>
    </row>
    <row r="32" spans="1:5">
      <c r="A32" s="6">
        <v>27</v>
      </c>
      <c r="B32" s="7">
        <v>43834.972627314812</v>
      </c>
      <c r="C32" s="8" t="s">
        <v>32</v>
      </c>
      <c r="D32" s="6" t="s">
        <v>6</v>
      </c>
      <c r="E32" s="6" t="str">
        <f>"185-22-507"</f>
        <v>185-22-507</v>
      </c>
    </row>
    <row r="33" spans="1:5">
      <c r="A33" s="6">
        <v>28</v>
      </c>
      <c r="B33" s="7">
        <v>43835.326898148145</v>
      </c>
      <c r="C33" s="8" t="s">
        <v>33</v>
      </c>
      <c r="D33" s="6" t="s">
        <v>6</v>
      </c>
      <c r="E33" s="6" t="str">
        <f>"101-23-022"</f>
        <v>101-23-022</v>
      </c>
    </row>
    <row r="34" spans="1:5">
      <c r="A34" s="6">
        <v>29</v>
      </c>
      <c r="B34" s="7">
        <v>43835.587118055555</v>
      </c>
      <c r="C34" s="8" t="s">
        <v>34</v>
      </c>
      <c r="D34" s="6" t="s">
        <v>10</v>
      </c>
      <c r="E34" s="6" t="str">
        <f>"297-27-801"</f>
        <v>297-27-801</v>
      </c>
    </row>
    <row r="35" spans="1:5">
      <c r="A35" s="6">
        <v>30</v>
      </c>
      <c r="B35" s="7">
        <v>43835.651203703703</v>
      </c>
      <c r="C35" s="8" t="s">
        <v>35</v>
      </c>
      <c r="D35" s="6" t="s">
        <v>6</v>
      </c>
      <c r="E35" s="6" t="str">
        <f>"199-01-812"</f>
        <v>199-01-812</v>
      </c>
    </row>
    <row r="36" spans="1:5">
      <c r="A36" s="6">
        <v>31</v>
      </c>
      <c r="B36" s="7">
        <v>43835.730995370373</v>
      </c>
      <c r="C36" s="8" t="s">
        <v>36</v>
      </c>
      <c r="D36" s="6" t="s">
        <v>10</v>
      </c>
      <c r="E36" s="6" t="str">
        <f>"288-12-004"</f>
        <v>288-12-004</v>
      </c>
    </row>
    <row r="37" spans="1:5">
      <c r="A37" s="6">
        <v>32</v>
      </c>
      <c r="B37" s="7">
        <v>43835.870844907404</v>
      </c>
      <c r="C37" s="8" t="s">
        <v>37</v>
      </c>
      <c r="D37" s="6" t="s">
        <v>10</v>
      </c>
      <c r="E37" s="6" t="str">
        <f>"299-12-802"</f>
        <v>299-12-802</v>
      </c>
    </row>
    <row r="38" spans="1:5">
      <c r="A38" s="6">
        <v>33</v>
      </c>
      <c r="B38" s="7">
        <v>43835.889756944445</v>
      </c>
      <c r="C38" s="8" t="s">
        <v>38</v>
      </c>
      <c r="D38" s="6" t="s">
        <v>6</v>
      </c>
      <c r="E38" s="6" t="str">
        <f>"198-13-880"</f>
        <v>198-13-880</v>
      </c>
    </row>
    <row r="39" spans="1:5">
      <c r="A39" s="6">
        <v>34</v>
      </c>
      <c r="B39" s="7">
        <v>43835.918217592596</v>
      </c>
      <c r="C39" s="8" t="s">
        <v>39</v>
      </c>
      <c r="D39" s="6" t="s">
        <v>6</v>
      </c>
      <c r="E39" s="6" t="str">
        <f>"100-08-818"</f>
        <v>100-08-818</v>
      </c>
    </row>
    <row r="40" spans="1:5">
      <c r="A40" s="6">
        <v>35</v>
      </c>
      <c r="B40" s="7">
        <v>43835.991446759261</v>
      </c>
      <c r="C40" s="8" t="s">
        <v>40</v>
      </c>
      <c r="D40" s="6" t="s">
        <v>10</v>
      </c>
      <c r="E40" s="6" t="str">
        <f>"206-13-001"</f>
        <v>206-13-001</v>
      </c>
    </row>
    <row r="41" spans="1:5">
      <c r="A41" s="6">
        <v>36</v>
      </c>
      <c r="B41" s="7">
        <v>43836.014039351852</v>
      </c>
      <c r="C41" s="8" t="s">
        <v>41</v>
      </c>
      <c r="D41" s="6" t="s">
        <v>6</v>
      </c>
      <c r="E41" s="6" t="str">
        <f>"198-08-803"</f>
        <v>198-08-803</v>
      </c>
    </row>
    <row r="42" spans="1:5">
      <c r="A42" s="6">
        <v>37</v>
      </c>
      <c r="B42" s="7">
        <v>43836.032129629632</v>
      </c>
      <c r="C42" s="8" t="s">
        <v>42</v>
      </c>
      <c r="D42" s="6" t="s">
        <v>10</v>
      </c>
      <c r="E42" s="6" t="str">
        <f>"200-13-768"</f>
        <v>200-13-768</v>
      </c>
    </row>
    <row r="43" spans="1:5">
      <c r="A43" s="6">
        <v>38</v>
      </c>
      <c r="B43" s="7">
        <v>43836.448078703703</v>
      </c>
      <c r="C43" s="8" t="s">
        <v>43</v>
      </c>
      <c r="D43" s="6" t="s">
        <v>6</v>
      </c>
      <c r="E43" s="6" t="str">
        <f>"172-22-506"</f>
        <v>172-22-506</v>
      </c>
    </row>
    <row r="44" spans="1:5">
      <c r="A44" s="6">
        <v>39</v>
      </c>
      <c r="B44" s="7">
        <v>43836.559421296297</v>
      </c>
      <c r="C44" s="8" t="s">
        <v>44</v>
      </c>
      <c r="D44" s="6" t="s">
        <v>6</v>
      </c>
      <c r="E44" s="6" t="str">
        <f>"199-12-802"</f>
        <v>199-12-802</v>
      </c>
    </row>
    <row r="45" spans="1:5">
      <c r="A45" s="6">
        <v>40</v>
      </c>
      <c r="B45" s="7">
        <v>43836.606516203705</v>
      </c>
      <c r="C45" s="8" t="s">
        <v>45</v>
      </c>
      <c r="D45" s="6" t="s">
        <v>6</v>
      </c>
      <c r="E45" s="6" t="str">
        <f>"103-23-010"</f>
        <v>103-23-010</v>
      </c>
    </row>
    <row r="46" spans="1:5">
      <c r="A46" s="6">
        <v>41</v>
      </c>
      <c r="B46" s="7">
        <v>43836.81622685185</v>
      </c>
      <c r="C46" s="8" t="s">
        <v>46</v>
      </c>
      <c r="D46" s="6" t="s">
        <v>10</v>
      </c>
      <c r="E46" s="6" t="str">
        <f>"202-15-302"</f>
        <v>202-15-302</v>
      </c>
    </row>
    <row r="47" spans="1:5">
      <c r="A47" s="6">
        <v>42</v>
      </c>
      <c r="B47" s="7">
        <v>43836.852303240739</v>
      </c>
      <c r="C47" s="8" t="s">
        <v>47</v>
      </c>
      <c r="D47" s="6" t="s">
        <v>6</v>
      </c>
      <c r="E47" s="6" t="str">
        <f>"105-13-006"</f>
        <v>105-13-006</v>
      </c>
    </row>
    <row r="48" spans="1:5">
      <c r="A48" s="6">
        <v>43</v>
      </c>
      <c r="B48" s="7">
        <v>43836.858472222222</v>
      </c>
      <c r="C48" s="8" t="s">
        <v>48</v>
      </c>
      <c r="D48" s="6" t="s">
        <v>6</v>
      </c>
      <c r="E48" s="6" t="str">
        <f>"100-08-825"</f>
        <v>100-08-825</v>
      </c>
    </row>
    <row r="49" spans="1:5">
      <c r="A49" s="6">
        <v>44</v>
      </c>
      <c r="B49" s="7">
        <v>43836.868530092594</v>
      </c>
      <c r="C49" s="8" t="s">
        <v>49</v>
      </c>
      <c r="D49" s="6" t="s">
        <v>6</v>
      </c>
      <c r="E49" s="6" t="str">
        <f>"100-08-808"</f>
        <v>100-08-808</v>
      </c>
    </row>
    <row r="50" spans="1:5">
      <c r="A50" s="6">
        <v>45</v>
      </c>
      <c r="B50" s="7">
        <v>43836.906412037039</v>
      </c>
      <c r="C50" s="8" t="s">
        <v>50</v>
      </c>
      <c r="D50" s="6" t="s">
        <v>6</v>
      </c>
      <c r="E50" s="6" t="str">
        <f>"181-08-008"</f>
        <v>181-08-008</v>
      </c>
    </row>
    <row r="51" spans="1:5">
      <c r="A51" s="6">
        <v>46</v>
      </c>
      <c r="B51" s="7">
        <v>43836.939675925925</v>
      </c>
      <c r="C51" s="8" t="s">
        <v>51</v>
      </c>
      <c r="D51" s="6" t="s">
        <v>10</v>
      </c>
      <c r="E51" s="6" t="str">
        <f>"202-14-701"</f>
        <v>202-14-701</v>
      </c>
    </row>
    <row r="52" spans="1:5">
      <c r="A52" s="6">
        <v>47</v>
      </c>
      <c r="B52" s="7">
        <v>43836.947372685187</v>
      </c>
      <c r="C52" s="8" t="s">
        <v>52</v>
      </c>
      <c r="D52" s="6" t="s">
        <v>6</v>
      </c>
      <c r="E52" s="6" t="str">
        <f>"197-14-805"</f>
        <v>197-14-805</v>
      </c>
    </row>
    <row r="53" spans="1:5">
      <c r="A53" s="6">
        <v>48</v>
      </c>
      <c r="B53" s="7">
        <v>43836.999768518515</v>
      </c>
      <c r="C53" s="8" t="s">
        <v>53</v>
      </c>
      <c r="D53" s="6" t="s">
        <v>6</v>
      </c>
      <c r="E53" s="6" t="str">
        <f>"103-28-001"</f>
        <v>103-28-001</v>
      </c>
    </row>
    <row r="54" spans="1:5">
      <c r="A54" s="6">
        <v>49</v>
      </c>
      <c r="B54" s="7">
        <v>43837.000555555554</v>
      </c>
      <c r="C54" s="8" t="s">
        <v>54</v>
      </c>
      <c r="D54" s="6" t="s">
        <v>6</v>
      </c>
      <c r="E54" s="6" t="s">
        <v>55</v>
      </c>
    </row>
    <row r="55" spans="1:5">
      <c r="A55" s="6">
        <v>50</v>
      </c>
      <c r="B55" s="7">
        <v>43837.691284722219</v>
      </c>
      <c r="C55" s="8" t="s">
        <v>56</v>
      </c>
      <c r="D55" s="6" t="s">
        <v>10</v>
      </c>
      <c r="E55" s="6" t="str">
        <f>"200-27-801"</f>
        <v>200-27-801</v>
      </c>
    </row>
    <row r="56" spans="1:5">
      <c r="A56" s="6">
        <v>51</v>
      </c>
      <c r="B56" s="7">
        <v>43837.923090277778</v>
      </c>
      <c r="C56" s="8" t="s">
        <v>57</v>
      </c>
      <c r="D56" s="6" t="s">
        <v>10</v>
      </c>
      <c r="E56" s="6" t="str">
        <f>"269-24-002"</f>
        <v>269-24-002</v>
      </c>
    </row>
    <row r="57" spans="1:5">
      <c r="A57" s="6">
        <v>52</v>
      </c>
      <c r="B57" s="7">
        <v>43837.973506944443</v>
      </c>
      <c r="C57" s="8" t="s">
        <v>58</v>
      </c>
      <c r="D57" s="6" t="s">
        <v>6</v>
      </c>
      <c r="E57" s="6" t="str">
        <f>"194-13-001"</f>
        <v>194-13-001</v>
      </c>
    </row>
    <row r="58" spans="1:5">
      <c r="A58" s="6">
        <v>53</v>
      </c>
      <c r="B58" s="7">
        <v>43838.485659722224</v>
      </c>
      <c r="C58" s="8" t="s">
        <v>59</v>
      </c>
      <c r="D58" s="6" t="s">
        <v>6</v>
      </c>
      <c r="E58" s="6" t="str">
        <f>"100-13-829"</f>
        <v>100-13-829</v>
      </c>
    </row>
    <row r="59" spans="1:5">
      <c r="A59" s="6">
        <v>54</v>
      </c>
      <c r="B59" s="7">
        <v>43838.508437500001</v>
      </c>
      <c r="C59" s="8" t="s">
        <v>60</v>
      </c>
      <c r="D59" s="6" t="s">
        <v>10</v>
      </c>
      <c r="E59" s="6" t="str">
        <f>"299-13-809"</f>
        <v>299-13-809</v>
      </c>
    </row>
    <row r="60" spans="1:5">
      <c r="A60" s="6">
        <v>55</v>
      </c>
      <c r="B60" s="7">
        <v>43838.542592592596</v>
      </c>
      <c r="C60" s="8" t="s">
        <v>61</v>
      </c>
      <c r="D60" s="6" t="s">
        <v>10</v>
      </c>
      <c r="E60" s="6" t="str">
        <f>"296-11-212"</f>
        <v>296-11-212</v>
      </c>
    </row>
    <row r="61" spans="1:5">
      <c r="A61" s="6">
        <v>56</v>
      </c>
      <c r="B61" s="7">
        <v>43839.411874999998</v>
      </c>
      <c r="C61" s="8" t="s">
        <v>62</v>
      </c>
      <c r="D61" s="6" t="s">
        <v>6</v>
      </c>
      <c r="E61" s="6" t="str">
        <f>"100-13-807"</f>
        <v>100-13-807</v>
      </c>
    </row>
    <row r="62" spans="1:5">
      <c r="A62" s="6">
        <v>57</v>
      </c>
      <c r="B62" s="7">
        <v>43840.798067129632</v>
      </c>
      <c r="C62" s="8" t="s">
        <v>63</v>
      </c>
      <c r="D62" s="6" t="s">
        <v>6</v>
      </c>
      <c r="E62" s="6" t="str">
        <f>"104-13-009"</f>
        <v>104-13-009</v>
      </c>
    </row>
    <row r="63" spans="1:5">
      <c r="A63" s="6">
        <v>58</v>
      </c>
      <c r="B63" s="7">
        <v>43841.833796296298</v>
      </c>
      <c r="C63" s="8" t="s">
        <v>64</v>
      </c>
      <c r="D63" s="6" t="s">
        <v>6</v>
      </c>
      <c r="E63" s="6" t="str">
        <f>"199-08-805"</f>
        <v>199-08-805</v>
      </c>
    </row>
    <row r="64" spans="1:5">
      <c r="A64" s="6">
        <v>59</v>
      </c>
      <c r="B64" s="7">
        <v>43841.94972222222</v>
      </c>
      <c r="C64" s="8" t="s">
        <v>65</v>
      </c>
      <c r="D64" s="6" t="s">
        <v>6</v>
      </c>
      <c r="E64" s="6" t="str">
        <f>"195-09-041"</f>
        <v>195-09-041</v>
      </c>
    </row>
    <row r="65" spans="1:5">
      <c r="A65" s="6">
        <v>60</v>
      </c>
      <c r="B65" s="7">
        <v>43841.968043981484</v>
      </c>
      <c r="C65" s="8" t="s">
        <v>66</v>
      </c>
      <c r="D65" s="6" t="s">
        <v>10</v>
      </c>
      <c r="E65" s="6" t="str">
        <f>"293-10-090"</f>
        <v>293-10-090</v>
      </c>
    </row>
    <row r="66" spans="1:5">
      <c r="A66" s="6">
        <v>61</v>
      </c>
      <c r="B66" s="7">
        <v>43842.009155092594</v>
      </c>
      <c r="C66" s="8" t="s">
        <v>67</v>
      </c>
      <c r="D66" s="6" t="s">
        <v>10</v>
      </c>
      <c r="E66" s="6" t="str">
        <f>"200-14-801"</f>
        <v>200-14-801</v>
      </c>
    </row>
    <row r="67" spans="1:5">
      <c r="A67" s="6">
        <v>62</v>
      </c>
      <c r="B67" s="7">
        <v>43842.69804398148</v>
      </c>
      <c r="C67" s="8" t="s">
        <v>68</v>
      </c>
      <c r="D67" s="6" t="s">
        <v>10</v>
      </c>
      <c r="E67" s="6" t="str">
        <f>"299-27-801"</f>
        <v>299-27-801</v>
      </c>
    </row>
    <row r="68" spans="1:5">
      <c r="A68" s="6">
        <v>63</v>
      </c>
      <c r="B68" s="7">
        <v>43842.821412037039</v>
      </c>
      <c r="C68" s="8" t="s">
        <v>69</v>
      </c>
      <c r="D68" s="6" t="s">
        <v>6</v>
      </c>
      <c r="E68" s="6" t="str">
        <f>"197-14-804"</f>
        <v>197-14-804</v>
      </c>
    </row>
    <row r="69" spans="1:5">
      <c r="A69" s="6">
        <v>64</v>
      </c>
      <c r="B69" s="7">
        <v>43842.963368055556</v>
      </c>
      <c r="C69" s="8" t="s">
        <v>70</v>
      </c>
      <c r="D69" s="6" t="s">
        <v>6</v>
      </c>
      <c r="E69" s="6" t="str">
        <f>"103-23-003"</f>
        <v>103-23-003</v>
      </c>
    </row>
    <row r="70" spans="1:5">
      <c r="A70" s="6">
        <v>65</v>
      </c>
      <c r="B70" s="7">
        <v>43843.717395833337</v>
      </c>
      <c r="C70" s="8" t="s">
        <v>71</v>
      </c>
      <c r="D70" s="6" t="s">
        <v>6</v>
      </c>
      <c r="E70" s="6" t="str">
        <f>"100-23-801"</f>
        <v>100-23-801</v>
      </c>
    </row>
    <row r="71" spans="1:5">
      <c r="A71" s="6">
        <v>66</v>
      </c>
      <c r="B71" s="7">
        <v>43849.737928240742</v>
      </c>
      <c r="C71" s="8" t="s">
        <v>72</v>
      </c>
      <c r="D71" s="6" t="s">
        <v>6</v>
      </c>
      <c r="E71" s="6" t="str">
        <f>"194-11-004"</f>
        <v>194-11-004</v>
      </c>
    </row>
    <row r="72" spans="1:5">
      <c r="A72" s="6">
        <v>67</v>
      </c>
      <c r="B72" s="7">
        <v>43855.876134259262</v>
      </c>
      <c r="C72" s="8" t="s">
        <v>73</v>
      </c>
      <c r="D72" s="6" t="s">
        <v>6</v>
      </c>
      <c r="E72" s="6" t="str">
        <f>"100-26-810"</f>
        <v>100-26-810</v>
      </c>
    </row>
    <row r="73" spans="1:5">
      <c r="A73" s="6">
        <v>68</v>
      </c>
      <c r="B73" s="7">
        <v>43859.615682870368</v>
      </c>
      <c r="C73" s="8" t="s">
        <v>74</v>
      </c>
      <c r="D73" s="6" t="s">
        <v>6</v>
      </c>
      <c r="E73" s="6" t="str">
        <f>"100-13-825"</f>
        <v>100-13-825</v>
      </c>
    </row>
    <row r="74" spans="1:5">
      <c r="A74" s="6">
        <v>69</v>
      </c>
      <c r="B74" s="7">
        <v>43864.017465277779</v>
      </c>
      <c r="C74" s="8" t="s">
        <v>75</v>
      </c>
      <c r="D74" s="6" t="s">
        <v>6</v>
      </c>
      <c r="E74" s="6" t="str">
        <f>"198-08-834"</f>
        <v>198-08-834</v>
      </c>
    </row>
    <row r="75" spans="1:5">
      <c r="A75" s="6">
        <v>70</v>
      </c>
      <c r="B75" s="16">
        <v>43869</v>
      </c>
      <c r="C75" s="8" t="s">
        <v>92</v>
      </c>
      <c r="D75" s="6" t="s">
        <v>6</v>
      </c>
      <c r="E75" s="6" t="str">
        <f>"105-13-010"</f>
        <v>105-13-010</v>
      </c>
    </row>
    <row r="76" spans="1:5">
      <c r="A76" s="6">
        <v>71</v>
      </c>
      <c r="B76" s="16">
        <v>43869</v>
      </c>
      <c r="C76" s="8" t="s">
        <v>77</v>
      </c>
      <c r="D76" s="6" t="s">
        <v>6</v>
      </c>
      <c r="E76" s="6" t="str">
        <f>"192-26-218"</f>
        <v>192-26-218</v>
      </c>
    </row>
    <row r="77" spans="1:5">
      <c r="A77" s="6">
        <v>72</v>
      </c>
      <c r="B77" s="16">
        <v>43869</v>
      </c>
      <c r="C77" s="8" t="s">
        <v>81</v>
      </c>
      <c r="D77" s="6" t="s">
        <v>6</v>
      </c>
      <c r="E77" s="6" t="str">
        <f>"196-12-001"</f>
        <v>196-12-001</v>
      </c>
    </row>
    <row r="78" spans="1:5">
      <c r="A78" s="6">
        <v>73</v>
      </c>
      <c r="B78" s="16">
        <v>43869</v>
      </c>
      <c r="C78" s="8" t="s">
        <v>82</v>
      </c>
      <c r="D78" s="6" t="s">
        <v>10</v>
      </c>
      <c r="E78" s="6" t="str">
        <f>"202-23-001"</f>
        <v>202-23-001</v>
      </c>
    </row>
    <row r="79" spans="1:5">
      <c r="A79" s="6">
        <v>74</v>
      </c>
      <c r="B79" s="16">
        <v>43869</v>
      </c>
      <c r="C79" s="8" t="s">
        <v>88</v>
      </c>
      <c r="D79" s="6" t="s">
        <v>10</v>
      </c>
      <c r="E79" s="6" t="str">
        <f>"200-23-801"</f>
        <v>200-23-801</v>
      </c>
    </row>
    <row r="80" spans="1:5">
      <c r="A80" s="6">
        <v>75</v>
      </c>
      <c r="B80" s="16">
        <v>43872</v>
      </c>
      <c r="C80" s="8" t="s">
        <v>78</v>
      </c>
      <c r="D80" s="6" t="s">
        <v>6</v>
      </c>
      <c r="E80" s="6" t="str">
        <f>"105-13-014"</f>
        <v>105-13-014</v>
      </c>
    </row>
    <row r="81" spans="1:5">
      <c r="A81" s="6">
        <v>76</v>
      </c>
      <c r="B81" s="16">
        <v>43872</v>
      </c>
      <c r="C81" s="8" t="s">
        <v>79</v>
      </c>
      <c r="D81" s="6" t="s">
        <v>6</v>
      </c>
      <c r="E81" s="6" t="str">
        <f>"198-13-850"</f>
        <v>198-13-850</v>
      </c>
    </row>
    <row r="82" spans="1:5">
      <c r="A82" s="6">
        <v>77</v>
      </c>
      <c r="B82" s="16">
        <v>43872</v>
      </c>
      <c r="C82" s="8" t="s">
        <v>84</v>
      </c>
      <c r="D82" s="6" t="s">
        <v>10</v>
      </c>
      <c r="E82" s="6" t="str">
        <f>"292-12-002"</f>
        <v>292-12-002</v>
      </c>
    </row>
    <row r="83" spans="1:5">
      <c r="A83" s="6">
        <v>78</v>
      </c>
      <c r="B83" s="16">
        <v>43872</v>
      </c>
      <c r="C83" s="8" t="s">
        <v>86</v>
      </c>
      <c r="D83" s="6" t="s">
        <v>6</v>
      </c>
      <c r="E83" s="6" t="str">
        <f>"190-14-701"</f>
        <v>190-14-701</v>
      </c>
    </row>
    <row r="84" spans="1:5">
      <c r="A84" s="6">
        <v>79</v>
      </c>
      <c r="B84" s="16">
        <v>43884.809027777781</v>
      </c>
      <c r="C84" s="8" t="s">
        <v>93</v>
      </c>
      <c r="D84" s="6" t="s">
        <v>6</v>
      </c>
      <c r="E84" s="6" t="s">
        <v>94</v>
      </c>
    </row>
    <row r="85" spans="1:5">
      <c r="A85" s="6">
        <v>80</v>
      </c>
      <c r="B85" s="16">
        <v>43889.402083333334</v>
      </c>
      <c r="C85" s="8" t="s">
        <v>95</v>
      </c>
      <c r="D85" s="6" t="s">
        <v>6</v>
      </c>
      <c r="E85" s="6" t="s">
        <v>96</v>
      </c>
    </row>
    <row r="86" spans="1:5">
      <c r="A86" s="6">
        <v>81</v>
      </c>
      <c r="B86" s="16">
        <v>43889.417361111111</v>
      </c>
      <c r="C86" s="8" t="s">
        <v>97</v>
      </c>
      <c r="D86" s="6" t="s">
        <v>10</v>
      </c>
      <c r="E86" s="6" t="s">
        <v>98</v>
      </c>
    </row>
    <row r="87" spans="1:5">
      <c r="A87" s="6">
        <v>82</v>
      </c>
      <c r="B87" s="16">
        <v>43889.769444444442</v>
      </c>
      <c r="C87" s="8" t="s">
        <v>99</v>
      </c>
      <c r="D87" s="6" t="s">
        <v>6</v>
      </c>
      <c r="E87" s="6" t="s">
        <v>100</v>
      </c>
    </row>
    <row r="88" spans="1:5">
      <c r="A88" s="6">
        <v>83</v>
      </c>
      <c r="B88" s="16">
        <v>43890.335416666669</v>
      </c>
      <c r="C88" s="8" t="s">
        <v>101</v>
      </c>
      <c r="D88" s="6" t="s">
        <v>6</v>
      </c>
      <c r="E88" s="6" t="s">
        <v>102</v>
      </c>
    </row>
    <row r="89" spans="1:5">
      <c r="A89" s="6">
        <v>84</v>
      </c>
      <c r="B89" s="16">
        <v>43900.45</v>
      </c>
      <c r="C89" s="8" t="s">
        <v>103</v>
      </c>
      <c r="D89" s="6" t="s">
        <v>6</v>
      </c>
      <c r="E89" s="6" t="s">
        <v>104</v>
      </c>
    </row>
    <row r="90" spans="1:5">
      <c r="A90" s="6">
        <v>85</v>
      </c>
      <c r="B90" s="16">
        <v>43900.765277777777</v>
      </c>
      <c r="C90" s="8" t="s">
        <v>105</v>
      </c>
      <c r="D90" s="6" t="s">
        <v>6</v>
      </c>
      <c r="E90" s="6" t="s">
        <v>106</v>
      </c>
    </row>
    <row r="91" spans="1:5">
      <c r="A91" s="6">
        <v>86</v>
      </c>
      <c r="B91" s="16">
        <v>43900.927777777775</v>
      </c>
      <c r="C91" s="8" t="s">
        <v>107</v>
      </c>
      <c r="D91" s="6" t="s">
        <v>10</v>
      </c>
      <c r="E91" s="6" t="s">
        <v>108</v>
      </c>
    </row>
    <row r="92" spans="1:5">
      <c r="A92" s="6">
        <v>87</v>
      </c>
      <c r="B92" s="16">
        <v>43903.500694444447</v>
      </c>
      <c r="C92" s="8" t="s">
        <v>109</v>
      </c>
      <c r="D92" s="6" t="s">
        <v>6</v>
      </c>
      <c r="E92" s="6" t="s">
        <v>110</v>
      </c>
    </row>
    <row r="93" spans="1:5">
      <c r="A93" s="6">
        <v>88</v>
      </c>
      <c r="B93" s="16">
        <v>43907.725381944445</v>
      </c>
      <c r="C93" s="8" t="s">
        <v>111</v>
      </c>
      <c r="D93" s="6" t="s">
        <v>10</v>
      </c>
      <c r="E93" s="6" t="str">
        <f>"200-14-819"</f>
        <v>200-14-819</v>
      </c>
    </row>
    <row r="94" spans="1:5">
      <c r="A94" s="6">
        <v>89</v>
      </c>
      <c r="B94" s="16">
        <v>43907.729363425926</v>
      </c>
      <c r="C94" s="8" t="s">
        <v>112</v>
      </c>
      <c r="D94" s="6" t="s">
        <v>6</v>
      </c>
      <c r="E94" s="6" t="str">
        <f>"199-04-803"</f>
        <v>199-04-803</v>
      </c>
    </row>
    <row r="95" spans="1:5">
      <c r="A95" s="6">
        <v>90</v>
      </c>
      <c r="B95" s="16">
        <v>43908.436527777776</v>
      </c>
      <c r="C95" s="8" t="s">
        <v>113</v>
      </c>
      <c r="D95" s="6" t="s">
        <v>6</v>
      </c>
      <c r="E95" s="6" t="str">
        <f>"100-01-809"</f>
        <v>100-01-809</v>
      </c>
    </row>
    <row r="96" spans="1:5">
      <c r="A96" s="6">
        <v>91</v>
      </c>
      <c r="B96" s="16">
        <v>43881</v>
      </c>
      <c r="C96" s="8" t="s">
        <v>114</v>
      </c>
      <c r="D96" s="6" t="s">
        <v>6</v>
      </c>
      <c r="E96" s="6" t="s">
        <v>115</v>
      </c>
    </row>
    <row r="97" spans="1:5">
      <c r="A97" s="6">
        <v>92</v>
      </c>
      <c r="B97" s="16">
        <v>43881</v>
      </c>
      <c r="C97" s="17" t="s">
        <v>116</v>
      </c>
      <c r="D97" s="6" t="s">
        <v>6</v>
      </c>
      <c r="E97" s="6" t="s">
        <v>117</v>
      </c>
    </row>
    <row r="99" spans="1:5" ht="14.25">
      <c r="A99" s="10" t="s">
        <v>122</v>
      </c>
      <c r="B99" s="9"/>
      <c r="C99" s="9"/>
      <c r="D99" s="9"/>
      <c r="E99" s="9"/>
    </row>
    <row r="100" spans="1:5" ht="14.25">
      <c r="A100" s="14" t="s">
        <v>76</v>
      </c>
      <c r="B100" s="11"/>
      <c r="C100" s="12"/>
    </row>
    <row r="102" spans="1:5">
      <c r="B102" s="13" t="s">
        <v>118</v>
      </c>
    </row>
    <row r="103" spans="1:5">
      <c r="B103" s="13" t="s">
        <v>119</v>
      </c>
    </row>
    <row r="104" spans="1:5">
      <c r="B104" s="13" t="s">
        <v>120</v>
      </c>
    </row>
    <row r="105" spans="1:5">
      <c r="B105" s="13" t="s">
        <v>80</v>
      </c>
    </row>
    <row r="106" spans="1:5">
      <c r="B106" s="13" t="s">
        <v>83</v>
      </c>
    </row>
    <row r="107" spans="1:5">
      <c r="B107" s="13" t="s">
        <v>121</v>
      </c>
    </row>
    <row r="108" spans="1:5">
      <c r="B108" s="13" t="s">
        <v>85</v>
      </c>
    </row>
    <row r="109" spans="1:5">
      <c r="B109" s="13" t="s">
        <v>87</v>
      </c>
    </row>
  </sheetData>
  <mergeCells count="1">
    <mergeCell ref="A2:E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</dc:creator>
  <cp:lastModifiedBy>HO</cp:lastModifiedBy>
  <dcterms:created xsi:type="dcterms:W3CDTF">2020-02-07T04:57:27Z</dcterms:created>
  <dcterms:modified xsi:type="dcterms:W3CDTF">2020-12-18T01:39:37Z</dcterms:modified>
</cp:coreProperties>
</file>